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5500" windowHeight="14400" activeTab="0"/>
  </bookViews>
  <sheets>
    <sheet name="ENDOW_MV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<sst xmlns="http://schemas.openxmlformats.org/spreadsheetml/2006/main" count="61" uniqueCount="43">
  <si>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UNIVERSITY OF HAWAII FOUNDATION</t>
  </si>
  <si>
    <t>ENDOWMENT MARKET VALUE</t>
  </si>
  <si>
    <t>QUARTER END DATE: 6/30/2009</t>
  </si>
  <si>
    <t>Project #</t>
  </si>
  <si>
    <t>Project Title</t>
  </si>
  <si>
    <t>Campus</t>
  </si>
  <si>
    <t>Department</t>
  </si>
  <si>
    <t>Purpose</t>
  </si>
  <si>
    <t>PrimaryAdmin ID</t>
  </si>
  <si>
    <t>PrimaryAdmin Name</t>
  </si>
  <si>
    <t>Dollars Invested</t>
  </si>
  <si>
    <t># Units</t>
  </si>
  <si>
    <t>Market Value Per Unit
@ 28.73211</t>
  </si>
  <si>
    <t>Endowment Status</t>
  </si>
  <si>
    <t>Options</t>
  </si>
  <si>
    <t>Expendable Payout 1</t>
  </si>
  <si>
    <t>Expendable Payout 2</t>
  </si>
  <si>
    <t>Expendable Payout 3</t>
  </si>
  <si>
    <t>Expendable Payout 4</t>
  </si>
  <si>
    <t>UH Manoa</t>
  </si>
  <si>
    <t>Dean's Office</t>
  </si>
  <si>
    <t>Faculty &amp; Staff Support</t>
  </si>
  <si>
    <t>A03598</t>
  </si>
  <si>
    <t>Account Payout Suspended</t>
  </si>
  <si>
    <t>OPTION2</t>
  </si>
  <si>
    <t>Student Scholarships</t>
  </si>
  <si>
    <t>A03872</t>
  </si>
  <si>
    <t>Fully Endowed</t>
  </si>
  <si>
    <t>OPTION1</t>
  </si>
  <si>
    <t>Student Aid &amp; Services</t>
  </si>
  <si>
    <t>Grand Total</t>
  </si>
  <si>
    <t>Unit: UHM-School of IFAS</t>
  </si>
  <si>
    <t>IFAS Fac Dev Endow</t>
  </si>
  <si>
    <t>204-xxxx-3</t>
  </si>
  <si>
    <t>200-xxxx-3</t>
  </si>
  <si>
    <t>Fujikawa, K</t>
  </si>
  <si>
    <t>Matsuoka, Joni</t>
  </si>
  <si>
    <t>IFAS  Gen Aid Endow</t>
  </si>
  <si>
    <t>Oscar &amp; May Fay End Schl</t>
  </si>
  <si>
    <t>Henderson Schol Endow</t>
  </si>
  <si>
    <t>120-xxxx-4</t>
  </si>
  <si>
    <t>120-xxxx-2</t>
  </si>
  <si>
    <t>UHM-School of IFAS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</si>
</sst>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10"/>
      <name val="Arial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4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11.421875" style="0" customWidth="1"/>
    <col min="2" max="2" width="28.7109375" style="0" bestFit="1" customWidth="1"/>
    <col min="3" max="6" width="11.421875" style="0" customWidth="1"/>
    <col min="7" max="7" width="26.7109375" style="0" bestFit="1" customWidth="1"/>
  </cols>
  <sheetData>
    <row r="1" spans="1:16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6" spans="1:16" ht="96" customHeigh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2" t="s">
        <v>8</v>
      </c>
      <c r="G6" s="2" t="s">
        <v>9</v>
      </c>
      <c r="H6" s="1" t="s">
        <v>10</v>
      </c>
      <c r="I6" s="1" t="s">
        <v>11</v>
      </c>
      <c r="J6" s="3" t="s">
        <v>12</v>
      </c>
      <c r="K6" s="1" t="s">
        <v>13</v>
      </c>
      <c r="L6" s="1" t="s">
        <v>14</v>
      </c>
      <c r="M6" s="2" t="s">
        <v>15</v>
      </c>
      <c r="N6" s="2" t="s">
        <v>16</v>
      </c>
      <c r="O6" s="2" t="s">
        <v>17</v>
      </c>
      <c r="P6" s="2" t="s">
        <v>18</v>
      </c>
    </row>
    <row r="8" ht="15.75" customHeight="1">
      <c r="A8" s="4" t="s">
        <v>31</v>
      </c>
    </row>
    <row r="9" spans="1:16" ht="15.75" customHeight="1">
      <c r="A9" s="5" t="s">
        <v>33</v>
      </c>
      <c r="B9" s="5" t="s">
        <v>32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35</v>
      </c>
      <c r="H9" s="6">
        <f>35289.5</f>
        <v>35289.5</v>
      </c>
      <c r="I9" s="7">
        <f>1057.56369</f>
        <v>1057.56369</v>
      </c>
      <c r="J9" s="6">
        <f>30386.03627</f>
        <v>30386.03627</v>
      </c>
      <c r="K9" s="5" t="s">
        <v>23</v>
      </c>
      <c r="L9" s="5" t="s">
        <v>24</v>
      </c>
      <c r="M9" s="5"/>
      <c r="N9" s="5"/>
      <c r="O9" s="5"/>
      <c r="P9" s="5"/>
    </row>
    <row r="10" spans="1:16" ht="15.75" customHeight="1">
      <c r="A10" s="5" t="s">
        <v>34</v>
      </c>
      <c r="B10" s="5" t="s">
        <v>38</v>
      </c>
      <c r="C10" s="5" t="s">
        <v>19</v>
      </c>
      <c r="D10" s="5" t="s">
        <v>20</v>
      </c>
      <c r="E10" s="5" t="s">
        <v>25</v>
      </c>
      <c r="F10" s="5" t="s">
        <v>26</v>
      </c>
      <c r="G10" s="5" t="s">
        <v>36</v>
      </c>
      <c r="H10" s="6">
        <f>34179.59</f>
        <v>34179.59</v>
      </c>
      <c r="I10" s="7">
        <f>951.4929</f>
        <v>951.4929</v>
      </c>
      <c r="J10" s="6">
        <f>27338.39867</f>
        <v>27338.39867</v>
      </c>
      <c r="K10" s="5" t="s">
        <v>27</v>
      </c>
      <c r="L10" s="5" t="s">
        <v>28</v>
      </c>
      <c r="M10" s="5" t="s">
        <v>40</v>
      </c>
      <c r="N10" s="5"/>
      <c r="O10" s="5"/>
      <c r="P10" s="5"/>
    </row>
    <row r="11" spans="1:16" ht="15.75" customHeight="1">
      <c r="A11" s="5" t="s">
        <v>34</v>
      </c>
      <c r="B11" s="5" t="s">
        <v>39</v>
      </c>
      <c r="C11" s="5" t="s">
        <v>19</v>
      </c>
      <c r="D11" s="5" t="s">
        <v>20</v>
      </c>
      <c r="E11" s="5" t="s">
        <v>25</v>
      </c>
      <c r="F11" s="5" t="s">
        <v>26</v>
      </c>
      <c r="G11" s="5" t="s">
        <v>36</v>
      </c>
      <c r="H11" s="6">
        <f>25000</f>
        <v>25000</v>
      </c>
      <c r="I11" s="7">
        <f>1154.201</f>
        <v>1154.201</v>
      </c>
      <c r="J11" s="6">
        <f>33162.63009</f>
        <v>33162.63009</v>
      </c>
      <c r="K11" s="5" t="s">
        <v>27</v>
      </c>
      <c r="L11" s="5" t="s">
        <v>28</v>
      </c>
      <c r="M11" s="5" t="s">
        <v>41</v>
      </c>
      <c r="N11" s="5"/>
      <c r="O11" s="5"/>
      <c r="P11" s="5"/>
    </row>
    <row r="12" spans="1:16" ht="15.75" customHeight="1">
      <c r="A12" s="5" t="s">
        <v>34</v>
      </c>
      <c r="B12" s="5" t="s">
        <v>37</v>
      </c>
      <c r="C12" s="5" t="s">
        <v>19</v>
      </c>
      <c r="D12" s="5" t="s">
        <v>20</v>
      </c>
      <c r="E12" s="5" t="s">
        <v>29</v>
      </c>
      <c r="F12" s="5" t="s">
        <v>26</v>
      </c>
      <c r="G12" s="5" t="s">
        <v>36</v>
      </c>
      <c r="H12" s="6">
        <f>4638.29</f>
        <v>4638.29</v>
      </c>
      <c r="I12" s="7">
        <f>150.86242</f>
        <v>150.86242</v>
      </c>
      <c r="J12" s="6">
        <f>4334.59565</f>
        <v>4334.59565</v>
      </c>
      <c r="K12" s="5" t="s">
        <v>27</v>
      </c>
      <c r="L12" s="5" t="s">
        <v>28</v>
      </c>
      <c r="M12" s="5" t="s">
        <v>40</v>
      </c>
      <c r="N12" s="5"/>
      <c r="O12" s="5"/>
      <c r="P12" s="5"/>
    </row>
    <row r="13" spans="7:10" ht="15.75" customHeight="1" thickBot="1">
      <c r="G13" s="4" t="s">
        <v>42</v>
      </c>
      <c r="H13" s="8">
        <f>SUM(H9:H12)</f>
        <v>99107.37999999999</v>
      </c>
      <c r="I13" s="8">
        <f>SUM(I9:I12)</f>
        <v>3314.12001</v>
      </c>
      <c r="J13" s="8">
        <f>SUM(J9:J12)</f>
        <v>95221.66068</v>
      </c>
    </row>
    <row r="15" spans="7:10" ht="15.75" customHeight="1">
      <c r="G15" s="4" t="s">
        <v>30</v>
      </c>
      <c r="H15" s="8">
        <f>SUBTOTAL(9,H9:H12)</f>
        <v>99107.37999999999</v>
      </c>
      <c r="I15" s="8">
        <f>SUBTOTAL(9,I9:I12)</f>
        <v>3314.12001</v>
      </c>
      <c r="J15" s="8">
        <f>SUBTOTAL(9,J9:J12)</f>
        <v>95221.66068</v>
      </c>
    </row>
  </sheetData>
  <sheetProtection/>
  <mergeCells count="4">
    <mergeCell ref="A1:P1"/>
    <mergeCell ref="A2:P2"/>
    <mergeCell ref="A3:P3"/>
    <mergeCell ref="A4:P4"/>
  </mergeCells>
  <printOptions gridLines="1"/>
  <pageMargins left="0.7470588235294119" right="0.9960784313725491" top="0.7470588235294119" bottom="0.9960784313725491" header="0.4980392156862746" footer="0.49803921568627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Goo, Brenda</dc:creator>
  <cp:keywords/>
  <dc:description/>
  <cp:lastModifiedBy>Brenda Goo</cp:lastModifiedBy>
  <cp:lastPrinted>2010-04-13T01:49:20Z</cp:lastPrinted>
  <dcterms:created xsi:type="dcterms:W3CDTF">2010-04-13T01:48:51Z</dcterms:created>
  <dcterms:modified xsi:type="dcterms:W3CDTF">2010-04-13T02:54:51Z</dcterms:modified>
  <cp:category/>
  <cp:version/>
  <cp:contentType/>
  <cp:contentStatus/>
</cp:coreProperties>
</file>